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3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G15" i="1" l="1"/>
  <c r="F15" i="1"/>
  <c r="J20" i="1" l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M35" i="1"/>
  <c r="L35" i="1"/>
  <c r="C9" i="1"/>
  <c r="D9" i="1"/>
  <c r="F9" i="1"/>
  <c r="G9" i="1"/>
  <c r="B14" i="1"/>
  <c r="D15" i="1"/>
  <c r="E15" i="1"/>
  <c r="B17" i="1"/>
  <c r="B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0" i="1"/>
  <c r="B32" i="1"/>
  <c r="B21" i="1"/>
  <c r="B16" i="1"/>
  <c r="B13" i="1"/>
  <c r="B12" i="1"/>
  <c r="F35" i="1" l="1"/>
  <c r="G35" i="1"/>
  <c r="D35" i="1"/>
  <c r="C35" i="1"/>
  <c r="B20" i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<sst xmlns="http://schemas.openxmlformats.org/spreadsheetml/2006/main" count="43" uniqueCount="38">
  <si>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</si>
  <si>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</si>
  <si>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</si>
  <si>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</si>
  <si>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</si>
  <si>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</si>
  <si>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</si>
  <si>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</si>
  <si>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</si>
  <si>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</si>
  <si>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</si>
  <si>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</si>
  <si>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</si>
  <si>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</si>
  <si>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</si>
  <si>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</si>
  <si>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</si>
  <si>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</si>
  <si>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</si>
  <si>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</si>
  <si>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</si>
  <si>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</si>
  <si>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</si>
  <si>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</si>
  <si>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</si>
  <si>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</si>
  <si>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</si>
  <si>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</si>
  <si>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</si>
  <si>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</si>
  <si>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</si>
  <si>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</si>
  <si>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</si>
  <si>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</si>
  <si>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</si>
  <si>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</si>
  <si>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</si>
  <si>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t>Полезный отпуск электроэнергии и мощности по тарифным группам в разрезе территориальных сетевых организаций за декабрь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</si>
</sst>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6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J16" sqref="J16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7" t="s">
        <v>4</v>
      </c>
      <c r="B5" s="127"/>
      <c r="C5" s="127"/>
      <c r="D5" s="127"/>
      <c r="E5" s="127"/>
      <c r="F5" s="127"/>
      <c r="G5" s="127"/>
      <c r="H5" s="127"/>
      <c r="I5" s="128"/>
      <c r="J5" s="128"/>
      <c r="K5" s="128"/>
      <c r="L5" s="128"/>
      <c r="M5" s="12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5" t="s">
        <v>3</v>
      </c>
      <c r="B7" s="123" t="s">
        <v>15</v>
      </c>
      <c r="C7" s="120"/>
      <c r="D7" s="120"/>
      <c r="E7" s="120"/>
      <c r="F7" s="120"/>
      <c r="G7" s="121"/>
      <c r="H7" s="123" t="s">
        <v>16</v>
      </c>
      <c r="I7" s="120"/>
      <c r="J7" s="120"/>
      <c r="K7" s="120"/>
      <c r="L7" s="120"/>
      <c r="M7" s="12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6"/>
      <c r="B8" s="124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4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19658.039000000001</v>
      </c>
      <c r="C9" s="105">
        <f>C10+C11</f>
        <v>10205.359</v>
      </c>
      <c r="D9" s="105">
        <f t="shared" ref="D9:G9" si="0">D10+D11</f>
        <v>7569.8069999999998</v>
      </c>
      <c r="E9" s="105"/>
      <c r="F9" s="105">
        <f t="shared" si="0"/>
        <v>1866.319</v>
      </c>
      <c r="G9" s="105">
        <f t="shared" si="0"/>
        <v>16.553999999999998</v>
      </c>
      <c r="H9" s="116">
        <f>SUM(I9:M9)</f>
        <v>17.215</v>
      </c>
      <c r="I9" s="105">
        <f>SUM(I10:I11)</f>
        <v>17.215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2807.3719999999998</v>
      </c>
      <c r="C10" s="113">
        <v>1510.31</v>
      </c>
      <c r="D10" s="113">
        <v>1297.0619999999999</v>
      </c>
      <c r="E10" s="114"/>
      <c r="F10" s="114"/>
      <c r="G10" s="114"/>
      <c r="H10" s="109">
        <f>SUM(I10:M10)</f>
        <v>3.1240000000000001</v>
      </c>
      <c r="I10" s="115">
        <v>3.1240000000000001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1">SUM(C11:G11)</f>
        <v>16850.667000000001</v>
      </c>
      <c r="C11" s="88">
        <v>8695.0490000000009</v>
      </c>
      <c r="D11" s="88">
        <v>6272.7449999999999</v>
      </c>
      <c r="E11" s="88"/>
      <c r="F11" s="88">
        <v>1866.319</v>
      </c>
      <c r="G11" s="88">
        <v>16.553999999999998</v>
      </c>
      <c r="H11" s="109">
        <f t="shared" ref="H11:H24" si="2">SUM(I11:M11)</f>
        <v>14.090999999999999</v>
      </c>
      <c r="I11" s="88">
        <v>14.090999999999999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4599.9220000000005</v>
      </c>
      <c r="C12" s="92"/>
      <c r="D12" s="92">
        <v>3919.6590000000001</v>
      </c>
      <c r="E12" s="92">
        <v>680.26300000000003</v>
      </c>
      <c r="F12" s="92"/>
      <c r="G12" s="92"/>
      <c r="H12" s="110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1"/>
        <v>17.581</v>
      </c>
      <c r="C13" s="92"/>
      <c r="D13" s="95"/>
      <c r="E13" s="95"/>
      <c r="F13" s="95">
        <v>17.581</v>
      </c>
      <c r="G13" s="92"/>
      <c r="H13" s="110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1"/>
        <v>867.71900000000005</v>
      </c>
      <c r="C14" s="92"/>
      <c r="D14" s="95">
        <v>867.71900000000005</v>
      </c>
      <c r="E14" s="95">
        <v>0</v>
      </c>
      <c r="F14" s="95"/>
      <c r="G14" s="92"/>
      <c r="H14" s="110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95101.17</v>
      </c>
      <c r="C15" s="95"/>
      <c r="D15" s="95">
        <f>SUM(D16:D17)</f>
        <v>93616.881999999998</v>
      </c>
      <c r="E15" s="95">
        <f t="shared" ref="E15" si="3">SUM(E16:E17)</f>
        <v>92.849000000000004</v>
      </c>
      <c r="F15" s="95">
        <f>SUM(F16:F17)</f>
        <v>1388.116</v>
      </c>
      <c r="G15" s="95">
        <f>SUM(G16:G17)</f>
        <v>3.323</v>
      </c>
      <c r="H15" s="110">
        <f>SUM(H16:H17)</f>
        <v>99.843000000000004</v>
      </c>
      <c r="I15" s="95"/>
      <c r="J15" s="99">
        <f>J16+J17</f>
        <v>99.843000000000004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70688.707999999999</v>
      </c>
      <c r="C16" s="92"/>
      <c r="D16" s="117">
        <v>70688.707999999999</v>
      </c>
      <c r="E16" s="117"/>
      <c r="F16" s="117"/>
      <c r="G16" s="117"/>
      <c r="H16" s="110">
        <f>SUM(I16:M16)</f>
        <v>99.843000000000004</v>
      </c>
      <c r="I16" s="92"/>
      <c r="J16" s="118">
        <v>99.843000000000004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24412.461999999996</v>
      </c>
      <c r="C17" s="92"/>
      <c r="D17" s="117">
        <v>22928.173999999999</v>
      </c>
      <c r="E17" s="117">
        <v>92.849000000000004</v>
      </c>
      <c r="F17" s="117">
        <v>1388.116</v>
      </c>
      <c r="G17" s="117">
        <v>3.323</v>
      </c>
      <c r="H17" s="110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v>0</v>
      </c>
      <c r="F18" s="92"/>
      <c r="G18" s="92"/>
      <c r="H18" s="110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23137.433000000001</v>
      </c>
      <c r="C19" s="92"/>
      <c r="D19" s="92">
        <v>23137.433000000001</v>
      </c>
      <c r="E19" s="92"/>
      <c r="F19" s="92"/>
      <c r="G19" s="92"/>
      <c r="H19" s="110">
        <f>SUM(I19:M19)</f>
        <v>36.356999999999999</v>
      </c>
      <c r="I19" s="92"/>
      <c r="J19" s="92">
        <v>36.356999999999999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22330.564000000002</v>
      </c>
      <c r="C20" s="92"/>
      <c r="D20" s="92">
        <f>SUM(D21:D23)</f>
        <v>20339.383000000002</v>
      </c>
      <c r="E20" s="92">
        <f>SUM(E21:E23)</f>
        <v>1991.181</v>
      </c>
      <c r="F20" s="92"/>
      <c r="G20" s="92"/>
      <c r="H20" s="110">
        <f>SUM(I20:M20)</f>
        <v>35.737000000000002</v>
      </c>
      <c r="I20" s="92"/>
      <c r="J20" s="92">
        <f>SUM(J21:J23)</f>
        <v>31.962</v>
      </c>
      <c r="K20" s="92">
        <f>SUM(K21:K23)</f>
        <v>3.7749999999999999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20339.383000000002</v>
      </c>
      <c r="C21" s="92"/>
      <c r="D21" s="117">
        <v>20339.383000000002</v>
      </c>
      <c r="E21" s="117"/>
      <c r="F21" s="92"/>
      <c r="G21" s="92"/>
      <c r="H21" s="110">
        <f>SUM(I21:M21)</f>
        <v>31.962</v>
      </c>
      <c r="I21" s="92"/>
      <c r="J21" s="117">
        <v>31.962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1829.3389999999999</v>
      </c>
      <c r="C22" s="92"/>
      <c r="D22" s="104"/>
      <c r="E22" s="117">
        <v>1829.3389999999999</v>
      </c>
      <c r="F22" s="92"/>
      <c r="G22" s="92"/>
      <c r="H22" s="110">
        <f>SUM(I22:M22)</f>
        <v>3.399</v>
      </c>
      <c r="I22" s="92"/>
      <c r="J22" s="103"/>
      <c r="K22" s="117">
        <v>3.399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1"/>
        <v>161.84200000000001</v>
      </c>
      <c r="C23" s="92"/>
      <c r="D23" s="104"/>
      <c r="E23" s="117">
        <v>161.84200000000001</v>
      </c>
      <c r="F23" s="92"/>
      <c r="G23" s="92"/>
      <c r="H23" s="110">
        <f t="shared" si="2"/>
        <v>0.376</v>
      </c>
      <c r="I23" s="92"/>
      <c r="J23" s="103"/>
      <c r="K23" s="117">
        <v>0.376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1"/>
        <v>74.436000000000007</v>
      </c>
      <c r="C24" s="92"/>
      <c r="D24" s="92"/>
      <c r="E24" s="92"/>
      <c r="F24" s="92">
        <v>56.015000000000001</v>
      </c>
      <c r="G24" s="92">
        <v>18.420999999999999</v>
      </c>
      <c r="H24" s="110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36100.638999999996</v>
      </c>
      <c r="C25" s="92"/>
      <c r="D25" s="92">
        <f>SUM(D26:D26)</f>
        <v>20712.674999999999</v>
      </c>
      <c r="E25" s="92">
        <f>SUM(E26)</f>
        <v>11942.048999999999</v>
      </c>
      <c r="F25" s="92">
        <f>F26</f>
        <v>3441.4720000000002</v>
      </c>
      <c r="G25" s="92">
        <f>G26</f>
        <v>4.4429999999999996</v>
      </c>
      <c r="H25" s="111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36100.638999999996</v>
      </c>
      <c r="C26" s="84"/>
      <c r="D26" s="88">
        <v>20712.674999999999</v>
      </c>
      <c r="E26" s="88">
        <v>11942.048999999999</v>
      </c>
      <c r="F26" s="88">
        <v>3441.4720000000002</v>
      </c>
      <c r="G26" s="88">
        <v>4.4429999999999996</v>
      </c>
      <c r="H26" s="112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65761.091</v>
      </c>
      <c r="C27" s="92">
        <f>SUM(C28:C29)</f>
        <v>1192.48</v>
      </c>
      <c r="D27" s="92">
        <f>SUM(D28:D29)</f>
        <v>63829.740999999995</v>
      </c>
      <c r="E27" s="92">
        <f>SUM(E28:E29)</f>
        <v>575.28700000000003</v>
      </c>
      <c r="F27" s="92">
        <f t="shared" ref="F27:G27" si="4">SUM(F28:F29)</f>
        <v>163.583</v>
      </c>
      <c r="G27" s="92">
        <f t="shared" si="4"/>
        <v>0</v>
      </c>
      <c r="H27" s="110">
        <f>SUM(I27:M27)</f>
        <v>79.250999999999991</v>
      </c>
      <c r="I27" s="92">
        <f>SUM(I28:I29)</f>
        <v>1.66</v>
      </c>
      <c r="J27" s="92">
        <f>SUM(J28:J29)</f>
        <v>77.590999999999994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5">SUM(C28:G28)</f>
        <v>4830.9480000000003</v>
      </c>
      <c r="C28" s="88"/>
      <c r="D28" s="88">
        <v>4830.9480000000003</v>
      </c>
      <c r="E28" s="88"/>
      <c r="F28" s="88"/>
      <c r="G28" s="88"/>
      <c r="H28" s="110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5"/>
        <v>60930.142999999996</v>
      </c>
      <c r="C29" s="88">
        <v>1192.48</v>
      </c>
      <c r="D29" s="108">
        <v>58998.792999999998</v>
      </c>
      <c r="E29" s="88">
        <v>575.28700000000003</v>
      </c>
      <c r="F29" s="88">
        <v>163.583</v>
      </c>
      <c r="G29" s="88"/>
      <c r="H29" s="110">
        <f t="shared" si="6"/>
        <v>79.250999999999991</v>
      </c>
      <c r="I29" s="88">
        <v>1.66</v>
      </c>
      <c r="J29" s="88">
        <v>77.590999999999994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5"/>
        <v>288.92099999999999</v>
      </c>
      <c r="C30" s="88"/>
      <c r="D30" s="92">
        <v>288.92099999999999</v>
      </c>
      <c r="E30" s="88"/>
      <c r="F30" s="88"/>
      <c r="G30" s="88"/>
      <c r="H30" s="110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5"/>
        <v>2925.1840000000002</v>
      </c>
      <c r="C31" s="88"/>
      <c r="D31" s="92">
        <v>2925.1840000000002</v>
      </c>
      <c r="E31" s="88"/>
      <c r="F31" s="88"/>
      <c r="G31" s="88"/>
      <c r="H31" s="110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5"/>
        <v>997.50800000000004</v>
      </c>
      <c r="C32" s="88"/>
      <c r="D32" s="92">
        <v>997.50800000000004</v>
      </c>
      <c r="E32" s="88"/>
      <c r="F32" s="88"/>
      <c r="G32" s="88"/>
      <c r="H32" s="110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5"/>
        <v>2408.2350000000001</v>
      </c>
      <c r="C33" s="88"/>
      <c r="D33" s="92">
        <v>2408.2350000000001</v>
      </c>
      <c r="E33" s="88"/>
      <c r="F33" s="88"/>
      <c r="G33" s="88"/>
      <c r="H33" s="110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5"/>
        <v>5023.4450000000006</v>
      </c>
      <c r="C34" s="88"/>
      <c r="D34" s="92">
        <v>5010.3770000000004</v>
      </c>
      <c r="E34" s="88"/>
      <c r="F34" s="119">
        <v>13.068</v>
      </c>
      <c r="G34" s="88"/>
      <c r="H34" s="110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 t="shared" ref="B35:H35" si="7">SUM(B9:B34)-B9-B15-B20-B25-B27</f>
        <v>279291.88699999987</v>
      </c>
      <c r="C35" s="107">
        <f t="shared" ref="C35" si="8">SUM(C9:C34)-C9-C15-C20-C25-C27</f>
        <v>11397.839</v>
      </c>
      <c r="D35" s="107">
        <f t="shared" ref="D35" si="9">SUM(D9:D34)-D9-D15-D20-D25-D27</f>
        <v>245623.52399999986</v>
      </c>
      <c r="E35" s="107">
        <f t="shared" ref="E35" si="10">SUM(E9:E34)-E9-E15-E20-E25-E27</f>
        <v>15281.629000000001</v>
      </c>
      <c r="F35" s="107">
        <f t="shared" ref="F35" si="11">SUM(F9:F34)-F9-F15-F20-F25-F27</f>
        <v>6946.1540000000014</v>
      </c>
      <c r="G35" s="107">
        <f t="shared" ref="G35" si="12">SUM(G9:G34)-G9-G15-G20-G25-G27</f>
        <v>42.740999999999993</v>
      </c>
      <c r="H35" s="107">
        <f t="shared" si="7"/>
        <v>268.40299999999991</v>
      </c>
      <c r="I35" s="107">
        <f t="shared" ref="I35" si="13">SUM(I9:I34)-I9-I15-I20-I25-I27</f>
        <v>18.874999999999993</v>
      </c>
      <c r="J35" s="107">
        <f t="shared" ref="J35" si="14">SUM(J9:J34)-J9-J15-J20-J25-J27</f>
        <v>245.75299999999999</v>
      </c>
      <c r="K35" s="107">
        <f t="shared" ref="K35" si="15">SUM(K9:K34)-K9-K15-K20-K25-K27</f>
        <v>3.7749999999999999</v>
      </c>
      <c r="L35" s="107">
        <f t="shared" ref="L35" si="16">SUM(L9:L34)-L9-L15-L20-L25-L27</f>
        <v>0</v>
      </c>
      <c r="M35" s="107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2024-01-19T06:39:04Z</dcterms:modified>
</cp:coreProperties>
</file>